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4370" windowHeight="4935"/>
  </bookViews>
  <sheets>
    <sheet name="PLANTILLA TEA 2019" sheetId="8" r:id="rId1"/>
  </sheets>
  <externalReferences>
    <externalReference r:id="rId2"/>
  </externalReferences>
  <definedNames>
    <definedName name="_xlnm.Print_Area" localSheetId="0">'PLANTILLA TEA 2019'!$A$1:$O$45</definedName>
  </definedNames>
  <calcPr calcId="162913"/>
  <fileRecoveryPr autoRecover="0"/>
</workbook>
</file>

<file path=xl/calcChain.xml><?xml version="1.0" encoding="utf-8"?>
<calcChain xmlns="http://schemas.openxmlformats.org/spreadsheetml/2006/main">
  <c r="L45" i="8" l="1"/>
  <c r="L31" i="8"/>
  <c r="L29" i="8"/>
  <c r="L27" i="8"/>
  <c r="K29" i="8"/>
  <c r="I29" i="8"/>
  <c r="K31" i="8"/>
  <c r="I31" i="8"/>
  <c r="I20" i="8"/>
  <c r="L42" i="8"/>
  <c r="L14" i="8"/>
  <c r="L5" i="8"/>
  <c r="K20" i="8"/>
  <c r="L17" i="8"/>
  <c r="L18" i="8"/>
  <c r="L19" i="8"/>
  <c r="L16" i="8"/>
  <c r="L8" i="8"/>
  <c r="K8" i="8"/>
  <c r="I8" i="8"/>
  <c r="L13" i="8"/>
  <c r="L12" i="8"/>
  <c r="L11" i="8"/>
  <c r="L10" i="8"/>
  <c r="L9" i="8"/>
  <c r="L7" i="8"/>
  <c r="L6" i="8"/>
  <c r="K7" i="8"/>
  <c r="I7" i="8"/>
  <c r="K5" i="8"/>
</calcChain>
</file>

<file path=xl/sharedStrings.xml><?xml version="1.0" encoding="utf-8"?>
<sst xmlns="http://schemas.openxmlformats.org/spreadsheetml/2006/main" count="97" uniqueCount="73">
  <si>
    <t>Grupo</t>
  </si>
  <si>
    <t>Categoría laboral</t>
  </si>
  <si>
    <t>Puestos</t>
  </si>
  <si>
    <t>Subcategoría</t>
  </si>
  <si>
    <t>Trabajador</t>
  </si>
  <si>
    <t>Asimilac</t>
  </si>
  <si>
    <t>Nº</t>
  </si>
  <si>
    <t>nº</t>
  </si>
  <si>
    <t>referenc.</t>
  </si>
  <si>
    <t>% C.N.P</t>
  </si>
  <si>
    <t>Alta Dirección</t>
  </si>
  <si>
    <t>Méndez Pérez, Elena</t>
  </si>
  <si>
    <t>A 24/60</t>
  </si>
  <si>
    <t>A 24/50</t>
  </si>
  <si>
    <t>Rivera Aldai, Marta</t>
  </si>
  <si>
    <t>vacante</t>
  </si>
  <si>
    <t>A 22/43</t>
  </si>
  <si>
    <t>D 14/21</t>
  </si>
  <si>
    <t>González Báez, Antonio F.</t>
  </si>
  <si>
    <t>Director Artístico</t>
  </si>
  <si>
    <t>Retribuciones</t>
  </si>
  <si>
    <t>IMPORTE</t>
  </si>
  <si>
    <t>Secretaria de Dirección</t>
  </si>
  <si>
    <t>RPT</t>
  </si>
  <si>
    <t>Aux. Técnico</t>
  </si>
  <si>
    <t>Técnico de Grado Medio</t>
  </si>
  <si>
    <t xml:space="preserve">Gerente </t>
  </si>
  <si>
    <t>PERSONAL DE TEA TENERIFE ESPACIO DE LAS ARTES</t>
  </si>
  <si>
    <t xml:space="preserve">Técnico Superior </t>
  </si>
  <si>
    <t>Jefe de Mantenimiento</t>
  </si>
  <si>
    <t>Jefe de Marketing</t>
  </si>
  <si>
    <t>Jefe de Actividades y Audiovisuales</t>
  </si>
  <si>
    <t>Jefe de Contabilidad</t>
  </si>
  <si>
    <t>Director de Mantenimiento</t>
  </si>
  <si>
    <t>CENTRO DE FOTOGRAFÍA ISLA DE TENERIFE</t>
  </si>
  <si>
    <t xml:space="preserve">Director  </t>
  </si>
  <si>
    <t>Auxiliar Técnico</t>
  </si>
  <si>
    <t>Auxiliar administrativo</t>
  </si>
  <si>
    <t>Plan de Pensiones</t>
  </si>
  <si>
    <t>OTROS GASTOS DE PERSONAL</t>
  </si>
  <si>
    <t>Jefe de Producción</t>
  </si>
  <si>
    <t>Oficial</t>
  </si>
  <si>
    <t>Póliza Sanitaria</t>
  </si>
  <si>
    <t>Ayudas de estudios</t>
  </si>
  <si>
    <t>Productividad</t>
  </si>
  <si>
    <t>Total otros gastos</t>
  </si>
  <si>
    <t>COSTE ANUAL TOTAL</t>
  </si>
  <si>
    <t>S.S</t>
  </si>
  <si>
    <t>PE</t>
  </si>
  <si>
    <t>12M</t>
  </si>
  <si>
    <t>TOTAL</t>
  </si>
  <si>
    <t>PPE</t>
  </si>
  <si>
    <t>A1</t>
  </si>
  <si>
    <t>C2</t>
  </si>
  <si>
    <t>A2</t>
  </si>
  <si>
    <t>32,1% (Base Máx.)</t>
  </si>
  <si>
    <t>Variación</t>
  </si>
  <si>
    <t>TOTAL RETRIBUCIONES / S.S. / TOTAL 2010</t>
  </si>
  <si>
    <t>Aplicación acuerdo 2/11/2010 vs 2010</t>
  </si>
  <si>
    <t>Aplicación acuerdo 2/11/2010 vs 2011</t>
  </si>
  <si>
    <t>Jubilación anticipada</t>
  </si>
  <si>
    <t>Aux. Admvo.</t>
  </si>
  <si>
    <t>Rel. Inst. y Gestión de Eventos</t>
  </si>
  <si>
    <t>Conservador Colección</t>
  </si>
  <si>
    <t>Conservador Exposiciones Temporales</t>
  </si>
  <si>
    <t>Jefe Área Didáctica</t>
  </si>
  <si>
    <t>Oficial de Producción</t>
  </si>
  <si>
    <t>Aux. Admvo</t>
  </si>
  <si>
    <t>TOTAL RETRIBUCIONES / S.S. / TOTAL 2018</t>
  </si>
  <si>
    <t>PLANTILLA DE PERSONAL   2019</t>
  </si>
  <si>
    <t>TAG - Jurídico (Propuesta de creación)</t>
  </si>
  <si>
    <t>TOTAL COSTE DE PERSONAL 2019</t>
  </si>
  <si>
    <t xml:space="preserve">El porcentaje de los costes de personal de TEA Tenerife Espacio de las Artes sobre el gasto total es del 15,46%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</si>
</sst>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_-* #,##0.00\ [$€-1]_-;\-* #,##0.00\ [$€-1]_-;_-* &quot;-&quot;??\ [$€-1]_-"/>
    <numFmt numFmtId="165" formatCode="_-* #,##0\ [$€-1]_-;\-* #,##0\ [$€-1]_-;_-* &quot;-&quot;??\ [$€-1]_-"/>
    <numFmt numFmtId="166" formatCode="#,##0.00_ ;\-#,##0.00\ "/>
  </numFmts>
  <fonts count="15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Verdana"/>
      <family val="2"/>
    </font>
    <font>
      <b/>
      <sz val="24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2"/>
      <color indexed="10"/>
      <name val="Verdana"/>
      <family val="2"/>
    </font>
    <font>
      <b/>
      <sz val="10"/>
      <color indexed="9"/>
      <name val="Verdana"/>
      <family val="2"/>
    </font>
    <font>
      <b/>
      <sz val="14"/>
      <color indexed="9"/>
      <name val="Verdana"/>
      <family val="2"/>
    </font>
    <font>
      <b/>
      <sz val="14"/>
      <name val="Verdana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/>
    <xf numFmtId="164" fontId="3" fillId="0" borderId="4" xfId="1" applyFont="1" applyBorder="1"/>
    <xf numFmtId="0" fontId="7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3" fillId="0" borderId="0" xfId="1" applyNumberFormat="1" applyFont="1" applyBorder="1"/>
    <xf numFmtId="164" fontId="3" fillId="0" borderId="1" xfId="1" applyFont="1" applyBorder="1"/>
    <xf numFmtId="3" fontId="3" fillId="0" borderId="0" xfId="0" applyNumberFormat="1" applyFont="1" applyBorder="1"/>
    <xf numFmtId="164" fontId="3" fillId="0" borderId="0" xfId="1" applyFont="1"/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0" xfId="0" applyNumberFormat="1" applyFont="1"/>
    <xf numFmtId="0" fontId="8" fillId="5" borderId="2" xfId="0" applyFont="1" applyFill="1" applyBorder="1" applyAlignment="1">
      <alignment horizontal="left" vertical="center"/>
    </xf>
    <xf numFmtId="0" fontId="5" fillId="0" borderId="0" xfId="0" applyFont="1" applyFill="1"/>
    <xf numFmtId="0" fontId="10" fillId="0" borderId="0" xfId="0" applyFont="1"/>
    <xf numFmtId="8" fontId="3" fillId="0" borderId="0" xfId="0" applyNumberFormat="1" applyFont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3" fillId="0" borderId="4" xfId="0" applyFont="1" applyBorder="1"/>
    <xf numFmtId="166" fontId="3" fillId="0" borderId="0" xfId="0" applyNumberFormat="1" applyFont="1"/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/>
    <xf numFmtId="4" fontId="3" fillId="0" borderId="7" xfId="0" applyNumberFormat="1" applyFont="1" applyBorder="1"/>
    <xf numFmtId="0" fontId="3" fillId="0" borderId="8" xfId="0" applyFont="1" applyBorder="1"/>
    <xf numFmtId="4" fontId="7" fillId="0" borderId="5" xfId="0" applyNumberFormat="1" applyFont="1" applyFill="1" applyBorder="1" applyAlignment="1">
      <alignment horizontal="right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/>
    <xf numFmtId="0" fontId="3" fillId="0" borderId="12" xfId="0" applyFont="1" applyBorder="1"/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11" fillId="7" borderId="13" xfId="0" applyFont="1" applyFill="1" applyBorder="1" applyAlignment="1">
      <alignment vertical="center" wrapText="1"/>
    </xf>
    <xf numFmtId="0" fontId="11" fillId="7" borderId="14" xfId="0" applyFont="1" applyFill="1" applyBorder="1" applyAlignment="1">
      <alignment vertical="center" wrapText="1"/>
    </xf>
    <xf numFmtId="166" fontId="11" fillId="7" borderId="14" xfId="0" applyNumberFormat="1" applyFont="1" applyFill="1" applyBorder="1" applyAlignment="1">
      <alignment vertical="center" wrapText="1"/>
    </xf>
    <xf numFmtId="4" fontId="11" fillId="7" borderId="14" xfId="0" applyNumberFormat="1" applyFont="1" applyFill="1" applyBorder="1" applyAlignment="1">
      <alignment vertical="center" wrapText="1"/>
    </xf>
    <xf numFmtId="0" fontId="3" fillId="0" borderId="16" xfId="0" applyFont="1" applyBorder="1"/>
    <xf numFmtId="10" fontId="12" fillId="7" borderId="14" xfId="2" applyNumberFormat="1" applyFont="1" applyFill="1" applyBorder="1" applyAlignment="1">
      <alignment horizontal="center" vertical="center" wrapText="1"/>
    </xf>
    <xf numFmtId="10" fontId="12" fillId="7" borderId="15" xfId="2" applyNumberFormat="1" applyFont="1" applyFill="1" applyBorder="1" applyAlignment="1">
      <alignment vertical="center"/>
    </xf>
    <xf numFmtId="0" fontId="7" fillId="6" borderId="13" xfId="0" applyFont="1" applyFill="1" applyBorder="1" applyAlignment="1">
      <alignment vertical="center" wrapText="1"/>
    </xf>
    <xf numFmtId="0" fontId="7" fillId="6" borderId="14" xfId="0" applyFont="1" applyFill="1" applyBorder="1" applyAlignment="1">
      <alignment vertical="center" wrapText="1"/>
    </xf>
    <xf numFmtId="166" fontId="7" fillId="6" borderId="14" xfId="0" applyNumberFormat="1" applyFont="1" applyFill="1" applyBorder="1" applyAlignment="1">
      <alignment vertical="center" wrapText="1"/>
    </xf>
    <xf numFmtId="10" fontId="13" fillId="6" borderId="14" xfId="2" applyNumberFormat="1" applyFont="1" applyFill="1" applyBorder="1" applyAlignment="1">
      <alignment horizontal="center" vertical="center" wrapText="1"/>
    </xf>
    <xf numFmtId="4" fontId="7" fillId="6" borderId="14" xfId="0" applyNumberFormat="1" applyFont="1" applyFill="1" applyBorder="1" applyAlignment="1">
      <alignment vertical="center" wrapText="1"/>
    </xf>
    <xf numFmtId="10" fontId="13" fillId="6" borderId="15" xfId="2" applyNumberFormat="1" applyFont="1" applyFill="1" applyBorder="1" applyAlignment="1">
      <alignment vertical="center"/>
    </xf>
    <xf numFmtId="164" fontId="3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6" borderId="17" xfId="0" applyFont="1" applyFill="1" applyBorder="1" applyAlignment="1">
      <alignment vertical="center" wrapText="1"/>
    </xf>
    <xf numFmtId="0" fontId="7" fillId="6" borderId="18" xfId="0" applyFont="1" applyFill="1" applyBorder="1" applyAlignment="1">
      <alignment vertical="center" wrapText="1"/>
    </xf>
    <xf numFmtId="166" fontId="7" fillId="6" borderId="18" xfId="0" applyNumberFormat="1" applyFont="1" applyFill="1" applyBorder="1" applyAlignment="1">
      <alignment vertical="center" wrapText="1"/>
    </xf>
    <xf numFmtId="10" fontId="13" fillId="6" borderId="18" xfId="2" applyNumberFormat="1" applyFont="1" applyFill="1" applyBorder="1" applyAlignment="1">
      <alignment horizontal="center" vertical="center" wrapText="1"/>
    </xf>
    <xf numFmtId="4" fontId="7" fillId="6" borderId="18" xfId="0" applyNumberFormat="1" applyFont="1" applyFill="1" applyBorder="1" applyAlignment="1">
      <alignment vertical="center" wrapText="1"/>
    </xf>
    <xf numFmtId="10" fontId="13" fillId="6" borderId="19" xfId="2" applyNumberFormat="1" applyFont="1" applyFill="1" applyBorder="1" applyAlignment="1">
      <alignment vertical="center"/>
    </xf>
    <xf numFmtId="0" fontId="3" fillId="0" borderId="20" xfId="0" applyFont="1" applyBorder="1"/>
    <xf numFmtId="164" fontId="3" fillId="0" borderId="20" xfId="0" applyNumberFormat="1" applyFont="1" applyBorder="1"/>
    <xf numFmtId="164" fontId="3" fillId="0" borderId="1" xfId="0" applyNumberFormat="1" applyFont="1" applyBorder="1"/>
    <xf numFmtId="0" fontId="3" fillId="0" borderId="0" xfId="0" applyFont="1" applyBorder="1" applyAlignment="1"/>
    <xf numFmtId="0" fontId="7" fillId="0" borderId="0" xfId="0" applyFont="1" applyBorder="1" applyAlignment="1"/>
    <xf numFmtId="4" fontId="3" fillId="0" borderId="21" xfId="0" applyNumberFormat="1" applyFont="1" applyFill="1" applyBorder="1"/>
    <xf numFmtId="164" fontId="3" fillId="0" borderId="4" xfId="0" applyNumberFormat="1" applyFont="1" applyBorder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Fill="1"/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vertical="center" wrapText="1"/>
    </xf>
    <xf numFmtId="0" fontId="7" fillId="9" borderId="14" xfId="0" applyFont="1" applyFill="1" applyBorder="1" applyAlignment="1">
      <alignment vertical="center" wrapText="1"/>
    </xf>
    <xf numFmtId="166" fontId="7" fillId="9" borderId="14" xfId="0" applyNumberFormat="1" applyFont="1" applyFill="1" applyBorder="1" applyAlignment="1">
      <alignment vertical="center" wrapText="1"/>
    </xf>
    <xf numFmtId="4" fontId="7" fillId="9" borderId="15" xfId="0" applyNumberFormat="1" applyFont="1" applyFill="1" applyBorder="1" applyAlignment="1">
      <alignment vertical="center"/>
    </xf>
    <xf numFmtId="4" fontId="7" fillId="9" borderId="7" xfId="0" applyNumberFormat="1" applyFont="1" applyFill="1" applyBorder="1"/>
    <xf numFmtId="4" fontId="7" fillId="9" borderId="2" xfId="0" applyNumberFormat="1" applyFont="1" applyFill="1" applyBorder="1"/>
    <xf numFmtId="4" fontId="7" fillId="9" borderId="5" xfId="0" applyNumberFormat="1" applyFont="1" applyFill="1" applyBorder="1"/>
    <xf numFmtId="4" fontId="7" fillId="9" borderId="6" xfId="0" applyNumberFormat="1" applyFont="1" applyFill="1" applyBorder="1"/>
    <xf numFmtId="0" fontId="7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 wrapText="1"/>
    </xf>
    <xf numFmtId="14" fontId="6" fillId="9" borderId="2" xfId="0" applyNumberFormat="1" applyFont="1" applyFill="1" applyBorder="1" applyAlignment="1">
      <alignment horizontal="center" vertical="center"/>
    </xf>
    <xf numFmtId="14" fontId="6" fillId="9" borderId="5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166" fontId="7" fillId="9" borderId="6" xfId="1" applyNumberFormat="1" applyFont="1" applyFill="1" applyBorder="1"/>
    <xf numFmtId="0" fontId="3" fillId="9" borderId="2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center" vertical="center" wrapText="1"/>
    </xf>
    <xf numFmtId="166" fontId="7" fillId="0" borderId="2" xfId="1" applyNumberFormat="1" applyFont="1" applyFill="1" applyBorder="1" applyAlignment="1">
      <alignment horizontal="right" vertical="center"/>
    </xf>
    <xf numFmtId="10" fontId="7" fillId="0" borderId="2" xfId="2" applyNumberFormat="1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right" vertical="center" wrapText="1"/>
    </xf>
    <xf numFmtId="166" fontId="7" fillId="4" borderId="2" xfId="1" applyNumberFormat="1" applyFont="1" applyFill="1" applyBorder="1" applyAlignment="1">
      <alignment horizontal="right" vertical="center"/>
    </xf>
    <xf numFmtId="10" fontId="7" fillId="0" borderId="2" xfId="2" applyNumberFormat="1" applyFont="1" applyFill="1" applyBorder="1" applyAlignment="1">
      <alignment vertical="center"/>
    </xf>
    <xf numFmtId="166" fontId="7" fillId="0" borderId="5" xfId="1" applyNumberFormat="1" applyFont="1" applyFill="1" applyBorder="1" applyAlignment="1">
      <alignment horizontal="right" vertical="center"/>
    </xf>
    <xf numFmtId="10" fontId="7" fillId="0" borderId="5" xfId="2" applyNumberFormat="1" applyFont="1" applyFill="1" applyBorder="1" applyAlignment="1">
      <alignment vertical="center"/>
    </xf>
    <xf numFmtId="166" fontId="7" fillId="0" borderId="23" xfId="1" applyNumberFormat="1" applyFont="1" applyFill="1" applyBorder="1" applyAlignment="1">
      <alignment horizontal="right" vertical="center"/>
    </xf>
    <xf numFmtId="10" fontId="7" fillId="0" borderId="7" xfId="2" applyNumberFormat="1" applyFont="1" applyFill="1" applyBorder="1" applyAlignment="1">
      <alignment vertical="center"/>
    </xf>
    <xf numFmtId="10" fontId="7" fillId="4" borderId="2" xfId="2" applyNumberFormat="1" applyFont="1" applyFill="1" applyBorder="1" applyAlignment="1">
      <alignment horizontal="right" vertical="center" wrapText="1"/>
    </xf>
    <xf numFmtId="0" fontId="7" fillId="9" borderId="6" xfId="0" applyFont="1" applyFill="1" applyBorder="1" applyAlignment="1">
      <alignment horizontal="center" vertical="center"/>
    </xf>
    <xf numFmtId="4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" fontId="14" fillId="8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/>
    <xf numFmtId="8" fontId="14" fillId="8" borderId="0" xfId="0" applyNumberFormat="1" applyFont="1" applyFill="1" applyBorder="1" applyAlignment="1">
      <alignment horizontal="right" vertical="center"/>
    </xf>
    <xf numFmtId="8" fontId="14" fillId="0" borderId="0" xfId="0" applyNumberFormat="1" applyFont="1" applyBorder="1" applyAlignment="1">
      <alignment horizontal="right" vertical="center"/>
    </xf>
    <xf numFmtId="8" fontId="3" fillId="0" borderId="0" xfId="0" applyNumberFormat="1" applyFont="1" applyBorder="1"/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6" fillId="9" borderId="2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 vertical="center" textRotation="3"/>
    </xf>
    <xf numFmtId="0" fontId="6" fillId="4" borderId="26" xfId="0" applyFont="1" applyFill="1" applyBorder="1" applyAlignment="1">
      <alignment horizontal="center" vertical="center" textRotation="3"/>
    </xf>
  </cellXfs>
  <cellStyles count="3">
    <cellStyle name="Euro" xfId="1"/>
    <cellStyle name="Normal" xfId="0" builtinId="0"/>
    <cellStyle name="Porcentaje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204.76\usuarios\JeronimoC.tea\tea%20-%20GESTI&#211;N%20ECCA\PRESUPUESTOS\PPTO%202019\GASTOS%20DE%20PERSONAL\2018%2010%2005%20Gastos%20de%20Personal%20PPTO%202019%20corregido%20y%20actualiz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D 2019"/>
      <sheetName val="L-O 2019"/>
      <sheetName val="L-C 2019"/>
      <sheetName val="F-O 2019"/>
      <sheetName val="F-VD 2019"/>
      <sheetName val="FC-VND 2019"/>
      <sheetName val="FC-AR 2019"/>
      <sheetName val="F-S 2019"/>
      <sheetName val="F-C 2019"/>
      <sheetName val="FI 2019"/>
      <sheetName val="L-VD 2019"/>
      <sheetName val="L-VND 2019"/>
      <sheetName val="L-AR 2019"/>
      <sheetName val="L-S 2019"/>
      <sheetName val="LT 2019"/>
      <sheetName val="LT-NC 2019"/>
      <sheetName val="PRODUCTIVIDAD"/>
      <sheetName val="RETRIB. VARIABLES TOT."/>
      <sheetName val="PLANES PENSIONES"/>
      <sheetName val="ACCIÓN SOCIAL"/>
      <sheetName val="MASA SALARIAL LABORALES"/>
      <sheetName val="COMPARATIVA 2019-2018"/>
    </sheetNames>
    <sheetDataSet>
      <sheetData sheetId="0" refreshError="1"/>
      <sheetData sheetId="1">
        <row r="13">
          <cell r="X13">
            <v>14651.85</v>
          </cell>
        </row>
      </sheetData>
      <sheetData sheetId="2">
        <row r="12">
          <cell r="AD12">
            <v>44785.004000000001</v>
          </cell>
          <cell r="AG12">
            <v>14104.12</v>
          </cell>
        </row>
        <row r="19">
          <cell r="AE19">
            <v>27778.320000000007</v>
          </cell>
          <cell r="AG19">
            <v>8554.65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1"/>
  <sheetViews>
    <sheetView tabSelected="1" topLeftCell="A20" zoomScale="85" zoomScaleNormal="85" workbookViewId="0">
      <selection activeCell="D41" sqref="D41"/>
    </sheetView>
  </sheetViews>
  <sheetFormatPr baseColWidth="10" defaultRowHeight="12.75" x14ac:dyDescent="0.2"/>
  <cols>
    <col min="1" max="1" width="14.140625" style="3" customWidth="1"/>
    <col min="2" max="2" width="15.28515625" style="3" customWidth="1"/>
    <col min="3" max="3" width="8.85546875" style="3" customWidth="1"/>
    <col min="4" max="4" width="9.42578125" style="3" customWidth="1"/>
    <col min="5" max="5" width="28.28515625" style="3" customWidth="1"/>
    <col min="6" max="7" width="0" style="3" hidden="1" customWidth="1"/>
    <col min="8" max="8" width="1.7109375" style="3" hidden="1" customWidth="1"/>
    <col min="9" max="9" width="13.7109375" style="3" customWidth="1"/>
    <col min="10" max="10" width="19.42578125" style="3" customWidth="1"/>
    <col min="11" max="11" width="13.5703125" style="3" bestFit="1" customWidth="1"/>
    <col min="12" max="12" width="19.7109375" style="3" customWidth="1"/>
    <col min="13" max="13" width="3" style="3" hidden="1" customWidth="1"/>
    <col min="14" max="14" width="4.7109375" style="3" customWidth="1"/>
    <col min="15" max="15" width="13" style="3" hidden="1" customWidth="1"/>
    <col min="16" max="16" width="4" style="3" customWidth="1"/>
    <col min="17" max="17" width="0" style="3" hidden="1" customWidth="1"/>
    <col min="18" max="18" width="0" style="4" hidden="1" customWidth="1"/>
    <col min="19" max="19" width="0" style="3" hidden="1" customWidth="1"/>
    <col min="20" max="22" width="0" style="4" hidden="1" customWidth="1"/>
    <col min="23" max="23" width="3.28515625" style="3" customWidth="1"/>
    <col min="24" max="24" width="5" style="3" customWidth="1"/>
    <col min="25" max="25" width="15.42578125" style="3" customWidth="1"/>
    <col min="26" max="26" width="3.28515625" style="3" customWidth="1"/>
    <col min="27" max="27" width="19" style="3" customWidth="1"/>
    <col min="28" max="30" width="11.42578125" style="3"/>
    <col min="31" max="31" width="15.28515625" style="3" bestFit="1" customWidth="1"/>
    <col min="32" max="16384" width="11.42578125" style="3"/>
  </cols>
  <sheetData>
    <row r="1" spans="1:35" ht="29.25" customHeight="1" x14ac:dyDescent="0.35">
      <c r="A1" s="133" t="s">
        <v>27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"/>
      <c r="O1" s="2"/>
      <c r="Y1" s="3">
        <v>3642</v>
      </c>
    </row>
    <row r="2" spans="1:35" ht="16.7" customHeight="1" x14ac:dyDescent="0.2">
      <c r="A2" s="136" t="s">
        <v>69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"/>
      <c r="O2" s="2"/>
    </row>
    <row r="3" spans="1:35" ht="13.7" customHeight="1" x14ac:dyDescent="0.2">
      <c r="A3" s="135" t="s">
        <v>0</v>
      </c>
      <c r="B3" s="135" t="s">
        <v>1</v>
      </c>
      <c r="C3" s="135" t="s">
        <v>2</v>
      </c>
      <c r="D3" s="135"/>
      <c r="E3" s="135" t="s">
        <v>3</v>
      </c>
      <c r="F3" s="135" t="s">
        <v>4</v>
      </c>
      <c r="G3" s="135" t="s">
        <v>5</v>
      </c>
      <c r="H3" s="135" t="s">
        <v>6</v>
      </c>
      <c r="I3" s="135" t="s">
        <v>20</v>
      </c>
      <c r="J3" s="135" t="s">
        <v>47</v>
      </c>
      <c r="K3" s="135"/>
      <c r="L3" s="135" t="s">
        <v>46</v>
      </c>
      <c r="M3" s="6"/>
      <c r="N3" s="1"/>
      <c r="O3" s="2"/>
    </row>
    <row r="4" spans="1:35" ht="21.6" customHeight="1" x14ac:dyDescent="0.2">
      <c r="A4" s="135"/>
      <c r="B4" s="135"/>
      <c r="C4" s="5" t="s">
        <v>7</v>
      </c>
      <c r="D4" s="5" t="s">
        <v>8</v>
      </c>
      <c r="E4" s="135"/>
      <c r="F4" s="139"/>
      <c r="G4" s="138"/>
      <c r="H4" s="135"/>
      <c r="I4" s="135"/>
      <c r="J4" s="5" t="s">
        <v>9</v>
      </c>
      <c r="K4" s="5" t="s">
        <v>21</v>
      </c>
      <c r="L4" s="135"/>
      <c r="M4" s="6"/>
      <c r="N4" s="1"/>
      <c r="O4" s="8"/>
      <c r="P4" s="1"/>
      <c r="Q4" s="9" t="s">
        <v>49</v>
      </c>
      <c r="R4" s="9" t="s">
        <v>48</v>
      </c>
      <c r="S4" s="9" t="s">
        <v>50</v>
      </c>
    </row>
    <row r="5" spans="1:35" ht="20.25" customHeight="1" x14ac:dyDescent="0.2">
      <c r="A5" s="147"/>
      <c r="B5" s="140" t="s">
        <v>10</v>
      </c>
      <c r="C5" s="140">
        <v>2</v>
      </c>
      <c r="D5" s="10">
        <v>1</v>
      </c>
      <c r="E5" s="103" t="s">
        <v>26</v>
      </c>
      <c r="F5" s="11"/>
      <c r="G5" s="11"/>
      <c r="H5" s="11">
        <v>1</v>
      </c>
      <c r="I5" s="115">
        <v>54999.98</v>
      </c>
      <c r="J5" s="116">
        <v>0.32100000000000001</v>
      </c>
      <c r="K5" s="12">
        <f>'[1]PD 2019'!$X$13</f>
        <v>14651.85</v>
      </c>
      <c r="L5" s="13">
        <f>I5+K5</f>
        <v>69651.83</v>
      </c>
      <c r="M5" s="6"/>
      <c r="N5" s="1"/>
      <c r="O5" s="8">
        <v>77846.990000000005</v>
      </c>
      <c r="P5" s="14"/>
      <c r="Q5" s="3">
        <v>62677.08</v>
      </c>
      <c r="R5" s="4" t="s">
        <v>51</v>
      </c>
      <c r="S5" s="3">
        <v>62677.08</v>
      </c>
    </row>
    <row r="6" spans="1:35" ht="21.6" customHeight="1" x14ac:dyDescent="0.2">
      <c r="A6" s="147"/>
      <c r="B6" s="140"/>
      <c r="C6" s="140"/>
      <c r="D6" s="15">
        <v>2</v>
      </c>
      <c r="E6" s="103" t="s">
        <v>19</v>
      </c>
      <c r="F6" s="11"/>
      <c r="G6" s="11"/>
      <c r="H6" s="11"/>
      <c r="I6" s="115">
        <v>0</v>
      </c>
      <c r="J6" s="117" t="s">
        <v>55</v>
      </c>
      <c r="K6" s="12"/>
      <c r="L6" s="13">
        <f t="shared" ref="L6:L13" si="0">I6+K6</f>
        <v>0</v>
      </c>
      <c r="M6" s="6"/>
      <c r="N6" s="16"/>
      <c r="O6" s="17">
        <v>128925.67</v>
      </c>
      <c r="Q6" s="3">
        <v>103888.2</v>
      </c>
      <c r="R6" s="4" t="s">
        <v>51</v>
      </c>
      <c r="S6" s="3">
        <v>103888.2</v>
      </c>
    </row>
    <row r="7" spans="1:35" ht="24.95" customHeight="1" x14ac:dyDescent="0.2">
      <c r="A7" s="102">
        <v>4</v>
      </c>
      <c r="B7" s="103" t="s">
        <v>22</v>
      </c>
      <c r="C7" s="103">
        <v>1</v>
      </c>
      <c r="D7" s="91">
        <v>3</v>
      </c>
      <c r="E7" s="103" t="s">
        <v>22</v>
      </c>
      <c r="F7" s="11"/>
      <c r="G7" s="11"/>
      <c r="H7" s="11"/>
      <c r="I7" s="118">
        <f>'[1]L-O 2019'!$AE$19</f>
        <v>27778.320000000007</v>
      </c>
      <c r="J7" s="116">
        <v>0.309</v>
      </c>
      <c r="K7" s="12">
        <f>'[1]L-O 2019'!$AG$19</f>
        <v>8554.65</v>
      </c>
      <c r="L7" s="13">
        <f t="shared" si="0"/>
        <v>36332.970000000008</v>
      </c>
      <c r="M7" s="6"/>
      <c r="N7" s="18"/>
      <c r="O7" s="17">
        <v>17068.490000000002</v>
      </c>
      <c r="Q7" s="3">
        <v>23309.16</v>
      </c>
      <c r="R7" s="4">
        <v>2529.56</v>
      </c>
      <c r="S7" s="3">
        <v>25838.720000000001</v>
      </c>
      <c r="T7" s="4" t="s">
        <v>53</v>
      </c>
      <c r="U7" s="4">
        <v>14</v>
      </c>
      <c r="V7" s="4">
        <v>23</v>
      </c>
    </row>
    <row r="8" spans="1:35" ht="24" customHeight="1" x14ac:dyDescent="0.2">
      <c r="A8" s="148">
        <v>1</v>
      </c>
      <c r="B8" s="140" t="s">
        <v>28</v>
      </c>
      <c r="C8" s="140">
        <v>7</v>
      </c>
      <c r="D8" s="91">
        <v>4</v>
      </c>
      <c r="E8" s="103" t="s">
        <v>33</v>
      </c>
      <c r="F8" s="20" t="s">
        <v>11</v>
      </c>
      <c r="G8" s="21" t="s">
        <v>12</v>
      </c>
      <c r="H8" s="22">
        <v>1</v>
      </c>
      <c r="I8" s="115">
        <f>'[1]L-O 2019'!$AD$12</f>
        <v>44785.004000000001</v>
      </c>
      <c r="J8" s="116">
        <v>0.309</v>
      </c>
      <c r="K8" s="12">
        <f>'[1]L-O 2019'!$AG$12</f>
        <v>14104.12</v>
      </c>
      <c r="L8" s="13">
        <f>I8+K8</f>
        <v>58889.124000000003</v>
      </c>
      <c r="M8" s="6"/>
      <c r="N8" s="1"/>
      <c r="O8" s="17">
        <v>27862.35</v>
      </c>
      <c r="Q8" s="3">
        <v>37153.56</v>
      </c>
      <c r="R8" s="4">
        <v>3756.84</v>
      </c>
      <c r="S8" s="3">
        <v>40910.399999999994</v>
      </c>
      <c r="T8" s="4" t="s">
        <v>52</v>
      </c>
      <c r="U8" s="4">
        <v>22</v>
      </c>
      <c r="V8" s="4">
        <v>43</v>
      </c>
      <c r="Y8" s="1"/>
      <c r="Z8" s="1"/>
      <c r="AA8" s="1"/>
      <c r="AB8" s="1"/>
      <c r="AC8" s="1"/>
      <c r="AD8" s="1"/>
      <c r="AE8" s="1"/>
      <c r="AF8" s="1"/>
    </row>
    <row r="9" spans="1:35" ht="30.95" customHeight="1" x14ac:dyDescent="0.2">
      <c r="A9" s="148"/>
      <c r="B9" s="140"/>
      <c r="C9" s="140"/>
      <c r="D9" s="91">
        <v>5</v>
      </c>
      <c r="E9" s="103" t="s">
        <v>63</v>
      </c>
      <c r="F9" s="20"/>
      <c r="G9" s="21"/>
      <c r="H9" s="22"/>
      <c r="I9" s="115">
        <v>42265.3</v>
      </c>
      <c r="J9" s="116">
        <v>0.309</v>
      </c>
      <c r="K9" s="12">
        <v>12990.53</v>
      </c>
      <c r="L9" s="13">
        <f t="shared" si="0"/>
        <v>55255.83</v>
      </c>
      <c r="M9" s="6"/>
      <c r="N9" s="1"/>
      <c r="O9" s="17">
        <v>45760.93</v>
      </c>
      <c r="Q9" s="3">
        <v>31748.400000000001</v>
      </c>
      <c r="R9" s="4">
        <v>3756.84</v>
      </c>
      <c r="S9" s="3">
        <v>35505.240000000005</v>
      </c>
      <c r="T9" s="4" t="s">
        <v>52</v>
      </c>
      <c r="U9" s="4">
        <v>22</v>
      </c>
      <c r="V9" s="4">
        <v>43</v>
      </c>
      <c r="Y9" s="1"/>
      <c r="Z9" s="1"/>
      <c r="AA9" s="126"/>
      <c r="AB9" s="1"/>
      <c r="AC9" s="1"/>
      <c r="AD9" s="1"/>
      <c r="AE9" s="1"/>
      <c r="AF9" s="1"/>
    </row>
    <row r="10" spans="1:35" ht="24.95" customHeight="1" x14ac:dyDescent="0.2">
      <c r="A10" s="148"/>
      <c r="B10" s="140"/>
      <c r="C10" s="140"/>
      <c r="D10" s="91">
        <v>6</v>
      </c>
      <c r="E10" s="103" t="s">
        <v>64</v>
      </c>
      <c r="F10" s="20"/>
      <c r="G10" s="21"/>
      <c r="H10" s="22"/>
      <c r="I10" s="115">
        <v>42243.61</v>
      </c>
      <c r="J10" s="116">
        <v>0.309</v>
      </c>
      <c r="K10" s="12">
        <v>12990.53</v>
      </c>
      <c r="L10" s="13">
        <f t="shared" si="0"/>
        <v>55234.14</v>
      </c>
      <c r="M10" s="6"/>
      <c r="N10" s="1"/>
      <c r="O10" s="17">
        <v>45760.93</v>
      </c>
      <c r="Q10" s="3">
        <v>34296.120000000003</v>
      </c>
      <c r="R10" s="4">
        <v>4125.76</v>
      </c>
      <c r="S10" s="3">
        <v>38421.880000000005</v>
      </c>
      <c r="T10" s="4" t="s">
        <v>52</v>
      </c>
      <c r="U10" s="4">
        <v>24</v>
      </c>
      <c r="V10" s="4">
        <v>50</v>
      </c>
      <c r="Y10" s="1"/>
      <c r="Z10" s="1"/>
      <c r="AA10" s="126"/>
      <c r="AB10" s="1"/>
      <c r="AC10" s="1"/>
      <c r="AD10" s="1"/>
      <c r="AE10" s="1"/>
      <c r="AF10" s="1"/>
    </row>
    <row r="11" spans="1:35" ht="25.7" customHeight="1" x14ac:dyDescent="0.2">
      <c r="A11" s="148"/>
      <c r="B11" s="140"/>
      <c r="C11" s="140"/>
      <c r="D11" s="91">
        <v>7</v>
      </c>
      <c r="E11" s="103" t="s">
        <v>31</v>
      </c>
      <c r="F11" s="20" t="s">
        <v>14</v>
      </c>
      <c r="G11" s="21" t="s">
        <v>13</v>
      </c>
      <c r="H11" s="22">
        <v>1</v>
      </c>
      <c r="I11" s="115">
        <v>42265.3</v>
      </c>
      <c r="J11" s="116">
        <v>0.309</v>
      </c>
      <c r="K11" s="12">
        <v>12997.24</v>
      </c>
      <c r="L11" s="13">
        <f t="shared" si="0"/>
        <v>55262.54</v>
      </c>
      <c r="M11" s="6"/>
      <c r="N11" s="18"/>
      <c r="O11" s="17">
        <v>49890.22</v>
      </c>
      <c r="Q11" s="3">
        <v>31748.400000000001</v>
      </c>
      <c r="R11" s="4">
        <v>3756.84</v>
      </c>
      <c r="S11" s="3">
        <v>35505.240000000005</v>
      </c>
      <c r="T11" s="4" t="s">
        <v>52</v>
      </c>
      <c r="U11" s="4">
        <v>22</v>
      </c>
      <c r="V11" s="4">
        <v>43</v>
      </c>
      <c r="Y11" s="1"/>
      <c r="Z11" s="1"/>
      <c r="AA11" s="126"/>
      <c r="AB11" s="1"/>
      <c r="AC11" s="1"/>
      <c r="AD11" s="1"/>
      <c r="AE11" s="1"/>
      <c r="AF11" s="1"/>
    </row>
    <row r="12" spans="1:35" ht="24" customHeight="1" x14ac:dyDescent="0.2">
      <c r="A12" s="148"/>
      <c r="B12" s="140"/>
      <c r="C12" s="140"/>
      <c r="D12" s="91">
        <v>8</v>
      </c>
      <c r="E12" s="103" t="s">
        <v>65</v>
      </c>
      <c r="F12" s="24" t="s">
        <v>15</v>
      </c>
      <c r="G12" s="21" t="s">
        <v>16</v>
      </c>
      <c r="H12" s="22">
        <v>1</v>
      </c>
      <c r="I12" s="115">
        <v>41972.3</v>
      </c>
      <c r="J12" s="116">
        <v>0.309</v>
      </c>
      <c r="K12" s="12">
        <v>12906.73</v>
      </c>
      <c r="L12" s="13">
        <f t="shared" si="0"/>
        <v>54879.03</v>
      </c>
      <c r="M12" s="6"/>
      <c r="N12" s="1"/>
      <c r="O12" s="17">
        <v>12473.03</v>
      </c>
      <c r="Q12" s="3">
        <v>31748.400000000001</v>
      </c>
      <c r="R12" s="4">
        <v>3756.84</v>
      </c>
      <c r="S12" s="3">
        <v>35505.240000000005</v>
      </c>
      <c r="T12" s="4" t="s">
        <v>52</v>
      </c>
      <c r="U12" s="4">
        <v>22</v>
      </c>
      <c r="V12" s="4">
        <v>43</v>
      </c>
      <c r="Y12" s="1"/>
      <c r="Z12" s="1"/>
      <c r="AA12" s="127"/>
      <c r="AB12" s="1"/>
      <c r="AC12" s="1"/>
      <c r="AD12" s="1"/>
      <c r="AE12" s="1"/>
      <c r="AF12" s="1"/>
    </row>
    <row r="13" spans="1:35" ht="24" customHeight="1" x14ac:dyDescent="0.2">
      <c r="A13" s="148"/>
      <c r="B13" s="140"/>
      <c r="C13" s="140"/>
      <c r="D13" s="91">
        <v>9</v>
      </c>
      <c r="E13" s="103" t="s">
        <v>40</v>
      </c>
      <c r="F13" s="7"/>
      <c r="G13" s="7"/>
      <c r="H13" s="7"/>
      <c r="I13" s="115">
        <v>41679.300000000003</v>
      </c>
      <c r="J13" s="119">
        <v>0.309</v>
      </c>
      <c r="K13" s="12">
        <v>12816.18</v>
      </c>
      <c r="L13" s="13">
        <f t="shared" si="0"/>
        <v>54495.48</v>
      </c>
      <c r="M13" s="6"/>
      <c r="N13" s="1"/>
      <c r="O13" s="17"/>
      <c r="Y13" s="1"/>
      <c r="Z13" s="1"/>
      <c r="AA13" s="127"/>
      <c r="AB13" s="1"/>
      <c r="AC13" s="1"/>
      <c r="AD13" s="1"/>
      <c r="AE13" s="1"/>
      <c r="AF13" s="1"/>
    </row>
    <row r="14" spans="1:35" ht="24" customHeight="1" x14ac:dyDescent="0.2">
      <c r="A14" s="148"/>
      <c r="B14" s="140"/>
      <c r="C14" s="140"/>
      <c r="D14" s="91">
        <v>10</v>
      </c>
      <c r="E14" s="103" t="s">
        <v>70</v>
      </c>
      <c r="I14" s="115">
        <v>40507.300000000003</v>
      </c>
      <c r="J14" s="119">
        <v>0.309</v>
      </c>
      <c r="K14" s="12">
        <v>12454.02</v>
      </c>
      <c r="L14" s="12">
        <f>I14+K14</f>
        <v>52961.320000000007</v>
      </c>
      <c r="M14" s="6"/>
      <c r="N14" s="1"/>
      <c r="O14" s="17">
        <v>8314.7199999999993</v>
      </c>
      <c r="Q14" s="3">
        <v>31748.400000000001</v>
      </c>
      <c r="R14" s="4">
        <v>3756.84</v>
      </c>
      <c r="S14" s="3">
        <v>35505.240000000005</v>
      </c>
      <c r="T14" s="4" t="s">
        <v>52</v>
      </c>
      <c r="U14" s="4">
        <v>22</v>
      </c>
      <c r="V14" s="4">
        <v>43</v>
      </c>
      <c r="Y14" s="1"/>
      <c r="Z14" s="1"/>
      <c r="AA14" s="128"/>
      <c r="AB14" s="1"/>
      <c r="AC14" s="1"/>
      <c r="AD14" s="1"/>
      <c r="AE14" s="1"/>
      <c r="AF14" s="129"/>
      <c r="AG14" s="23"/>
      <c r="AH14" s="23"/>
      <c r="AI14" s="23"/>
    </row>
    <row r="15" spans="1:35" ht="22.7" customHeight="1" x14ac:dyDescent="0.2">
      <c r="A15" s="148">
        <v>2</v>
      </c>
      <c r="B15" s="140" t="s">
        <v>25</v>
      </c>
      <c r="C15" s="140">
        <v>3</v>
      </c>
      <c r="D15" s="15">
        <v>11</v>
      </c>
      <c r="E15" s="107" t="s">
        <v>30</v>
      </c>
      <c r="F15" s="20"/>
      <c r="G15" s="21"/>
      <c r="H15" s="22"/>
      <c r="I15" s="115">
        <v>0</v>
      </c>
      <c r="J15" s="119">
        <v>0.309</v>
      </c>
      <c r="K15" s="12">
        <v>0</v>
      </c>
      <c r="L15" s="13">
        <v>0</v>
      </c>
      <c r="M15" s="6"/>
      <c r="N15" s="1"/>
      <c r="O15" s="17">
        <v>0</v>
      </c>
      <c r="P15" s="25"/>
      <c r="Q15" s="9"/>
      <c r="R15" s="9"/>
      <c r="S15" s="9"/>
      <c r="Y15" s="1"/>
      <c r="Z15" s="1"/>
      <c r="AA15" s="1"/>
      <c r="AB15" s="1"/>
      <c r="AC15" s="1"/>
      <c r="AD15" s="1"/>
      <c r="AE15" s="130"/>
      <c r="AF15" s="129"/>
      <c r="AG15" s="23"/>
      <c r="AH15" s="23"/>
      <c r="AI15" s="23"/>
    </row>
    <row r="16" spans="1:35" ht="22.7" customHeight="1" x14ac:dyDescent="0.2">
      <c r="A16" s="148"/>
      <c r="B16" s="140"/>
      <c r="C16" s="140"/>
      <c r="D16" s="92">
        <v>12</v>
      </c>
      <c r="E16" s="107" t="s">
        <v>29</v>
      </c>
      <c r="F16" s="20"/>
      <c r="G16" s="21"/>
      <c r="H16" s="22"/>
      <c r="I16" s="115">
        <v>38382.949999999997</v>
      </c>
      <c r="J16" s="119">
        <v>0.309</v>
      </c>
      <c r="K16" s="12">
        <v>11802.64</v>
      </c>
      <c r="L16" s="13">
        <f>I16+K16</f>
        <v>50185.59</v>
      </c>
      <c r="M16" s="6"/>
      <c r="N16" s="1"/>
      <c r="O16" s="17">
        <v>20975.49</v>
      </c>
      <c r="P16" s="26"/>
      <c r="Q16" s="3">
        <v>27662.04</v>
      </c>
      <c r="R16" s="4">
        <v>3532.28</v>
      </c>
      <c r="S16" s="3">
        <v>31194.32</v>
      </c>
      <c r="Y16" s="1"/>
      <c r="Z16" s="1"/>
      <c r="AA16" s="1"/>
      <c r="AB16" s="1"/>
      <c r="AC16" s="1"/>
      <c r="AD16" s="1"/>
      <c r="AE16" s="130"/>
      <c r="AF16" s="129"/>
      <c r="AG16" s="23"/>
      <c r="AH16" s="23"/>
      <c r="AI16" s="23"/>
    </row>
    <row r="17" spans="1:35" ht="21.6" customHeight="1" x14ac:dyDescent="0.2">
      <c r="A17" s="149"/>
      <c r="B17" s="141"/>
      <c r="C17" s="141"/>
      <c r="D17" s="15">
        <v>13</v>
      </c>
      <c r="E17" s="108" t="s">
        <v>32</v>
      </c>
      <c r="F17" s="85"/>
      <c r="G17" s="86"/>
      <c r="H17" s="87"/>
      <c r="I17" s="120">
        <v>0</v>
      </c>
      <c r="J17" s="121">
        <v>0</v>
      </c>
      <c r="K17" s="12">
        <v>0</v>
      </c>
      <c r="L17" s="13">
        <f t="shared" ref="L17:L19" si="1">I17+K17</f>
        <v>0</v>
      </c>
      <c r="M17" s="6"/>
      <c r="N17" s="1"/>
      <c r="O17" s="17">
        <v>0</v>
      </c>
      <c r="P17" s="25"/>
      <c r="Y17" s="1"/>
      <c r="Z17" s="1"/>
      <c r="AA17" s="1"/>
      <c r="AB17" s="1"/>
      <c r="AC17" s="1"/>
      <c r="AD17" s="1"/>
      <c r="AE17" s="130"/>
      <c r="AF17" s="129"/>
      <c r="AG17" s="23"/>
      <c r="AH17" s="23"/>
      <c r="AI17" s="23"/>
    </row>
    <row r="18" spans="1:35" ht="22.15" customHeight="1" x14ac:dyDescent="0.2">
      <c r="A18" s="102">
        <v>4</v>
      </c>
      <c r="B18" s="103" t="s">
        <v>61</v>
      </c>
      <c r="C18" s="103">
        <v>1</v>
      </c>
      <c r="D18" s="93">
        <v>14</v>
      </c>
      <c r="E18" s="107" t="s">
        <v>62</v>
      </c>
      <c r="F18" s="20"/>
      <c r="G18" s="21"/>
      <c r="H18" s="22"/>
      <c r="I18" s="115">
        <v>0</v>
      </c>
      <c r="J18" s="119">
        <v>0</v>
      </c>
      <c r="K18" s="12">
        <v>0</v>
      </c>
      <c r="L18" s="13">
        <f t="shared" si="1"/>
        <v>0</v>
      </c>
      <c r="M18" s="6"/>
      <c r="N18" s="1"/>
      <c r="O18" s="17"/>
      <c r="P18" s="25"/>
      <c r="Y18" s="1"/>
      <c r="Z18" s="1"/>
      <c r="AA18" s="130"/>
      <c r="AB18" s="1"/>
      <c r="AC18" s="130"/>
      <c r="AD18" s="1"/>
      <c r="AE18" s="130"/>
      <c r="AF18" s="129"/>
      <c r="AG18" s="23"/>
      <c r="AH18" s="23"/>
      <c r="AI18" s="23"/>
    </row>
    <row r="19" spans="1:35" ht="18.600000000000001" customHeight="1" thickBot="1" x14ac:dyDescent="0.25">
      <c r="A19" s="104">
        <v>4</v>
      </c>
      <c r="B19" s="105" t="s">
        <v>41</v>
      </c>
      <c r="C19" s="106">
        <v>1</v>
      </c>
      <c r="D19" s="93">
        <v>15</v>
      </c>
      <c r="E19" s="109" t="s">
        <v>66</v>
      </c>
      <c r="F19" s="88" t="s">
        <v>18</v>
      </c>
      <c r="G19" s="89" t="s">
        <v>17</v>
      </c>
      <c r="H19" s="90">
        <v>1</v>
      </c>
      <c r="I19" s="122">
        <v>20589.2</v>
      </c>
      <c r="J19" s="123">
        <v>0.309</v>
      </c>
      <c r="K19" s="12">
        <v>6333.23</v>
      </c>
      <c r="L19" s="13">
        <f t="shared" si="1"/>
        <v>26922.43</v>
      </c>
      <c r="M19" s="6"/>
      <c r="N19" s="1"/>
      <c r="O19" s="17">
        <v>9831.0499999999993</v>
      </c>
      <c r="P19" s="25"/>
      <c r="Y19" s="1"/>
      <c r="Z19" s="1"/>
      <c r="AA19" s="130"/>
      <c r="AB19" s="1"/>
      <c r="AC19" s="130"/>
      <c r="AD19" s="1"/>
      <c r="AE19" s="130"/>
      <c r="AF19" s="129"/>
      <c r="AG19" s="23"/>
      <c r="AH19" s="23"/>
      <c r="AI19" s="23"/>
    </row>
    <row r="20" spans="1:35" ht="18.600000000000001" customHeight="1" thickBot="1" x14ac:dyDescent="0.25">
      <c r="A20" s="153"/>
      <c r="B20" s="154"/>
      <c r="C20" s="111">
        <v>15</v>
      </c>
      <c r="D20" s="28"/>
      <c r="E20" s="110" t="s">
        <v>23</v>
      </c>
      <c r="F20" s="29"/>
      <c r="G20" s="29"/>
      <c r="H20" s="30"/>
      <c r="I20" s="112">
        <f>SUM(I5:I19)</f>
        <v>437468.56400000001</v>
      </c>
      <c r="J20" s="112"/>
      <c r="K20" s="112">
        <f>SUM(K5:K19)</f>
        <v>132601.72</v>
      </c>
      <c r="L20" s="101"/>
      <c r="M20" s="31"/>
      <c r="N20" s="1"/>
      <c r="O20" s="17"/>
      <c r="P20" s="32"/>
      <c r="Y20" s="1"/>
      <c r="Z20" s="1"/>
      <c r="AA20" s="130"/>
      <c r="AB20" s="1"/>
      <c r="AC20" s="130"/>
      <c r="AD20" s="1"/>
      <c r="AE20" s="131"/>
      <c r="AF20" s="129"/>
      <c r="AG20" s="23"/>
      <c r="AH20" s="23"/>
      <c r="AI20" s="23"/>
    </row>
    <row r="21" spans="1:35" ht="23.25" hidden="1" customHeight="1" x14ac:dyDescent="0.2">
      <c r="A21" s="33"/>
      <c r="B21" s="34"/>
      <c r="C21" s="35"/>
      <c r="D21" s="34"/>
      <c r="E21" s="22"/>
      <c r="F21" s="7"/>
      <c r="G21" s="7"/>
      <c r="H21" s="7"/>
      <c r="I21" s="36"/>
      <c r="J21" s="7"/>
      <c r="K21" s="36"/>
      <c r="L21" s="37">
        <v>501143.86249999999</v>
      </c>
      <c r="M21" s="6"/>
      <c r="N21" s="1"/>
      <c r="O21" s="17"/>
      <c r="Y21" s="1"/>
      <c r="Z21" s="1"/>
      <c r="AA21" s="130"/>
      <c r="AB21" s="1"/>
      <c r="AC21" s="130"/>
      <c r="AD21" s="1"/>
      <c r="AE21" s="1"/>
      <c r="AF21" s="129"/>
      <c r="AG21" s="23"/>
      <c r="AH21" s="23"/>
      <c r="AI21" s="23"/>
    </row>
    <row r="22" spans="1:35" ht="12.75" hidden="1" customHeight="1" x14ac:dyDescent="0.2">
      <c r="A22" s="3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  <c r="N22" s="1"/>
      <c r="O22" s="17"/>
      <c r="Y22" s="1"/>
      <c r="Z22" s="1"/>
      <c r="AA22" s="130"/>
      <c r="AB22" s="1"/>
      <c r="AC22" s="130"/>
      <c r="AD22" s="1"/>
      <c r="AE22" s="1"/>
      <c r="AF22" s="129"/>
      <c r="AG22" s="23"/>
      <c r="AH22" s="23"/>
      <c r="AI22" s="23"/>
    </row>
    <row r="23" spans="1:35" ht="15" x14ac:dyDescent="0.2">
      <c r="A23" s="136" t="s">
        <v>34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7"/>
      <c r="N23" s="38"/>
      <c r="O23" s="17"/>
      <c r="Y23" s="1"/>
      <c r="Z23" s="1"/>
      <c r="AA23" s="131"/>
      <c r="AB23" s="1"/>
      <c r="AC23" s="131"/>
      <c r="AD23" s="1"/>
      <c r="AE23" s="1"/>
      <c r="AF23" s="129"/>
      <c r="AG23" s="23"/>
      <c r="AH23" s="23"/>
      <c r="AI23" s="23"/>
    </row>
    <row r="24" spans="1:35" x14ac:dyDescent="0.2">
      <c r="A24" s="135" t="s">
        <v>0</v>
      </c>
      <c r="B24" s="135" t="s">
        <v>1</v>
      </c>
      <c r="C24" s="135" t="s">
        <v>2</v>
      </c>
      <c r="D24" s="135"/>
      <c r="E24" s="135" t="s">
        <v>3</v>
      </c>
      <c r="F24" s="135" t="s">
        <v>4</v>
      </c>
      <c r="G24" s="135" t="s">
        <v>5</v>
      </c>
      <c r="H24" s="135" t="s">
        <v>6</v>
      </c>
      <c r="I24" s="135" t="s">
        <v>20</v>
      </c>
      <c r="J24" s="135" t="s">
        <v>47</v>
      </c>
      <c r="K24" s="135"/>
      <c r="L24" s="135" t="s">
        <v>46</v>
      </c>
      <c r="M24" s="6"/>
      <c r="N24" s="1"/>
      <c r="O24" s="17"/>
      <c r="Y24" s="1"/>
      <c r="Z24" s="1"/>
      <c r="AA24" s="132"/>
      <c r="AB24" s="1"/>
      <c r="AC24" s="1"/>
      <c r="AD24" s="1"/>
      <c r="AE24" s="1"/>
      <c r="AF24" s="129"/>
      <c r="AG24" s="23"/>
      <c r="AH24" s="23"/>
      <c r="AI24" s="23"/>
    </row>
    <row r="25" spans="1:35" ht="21" x14ac:dyDescent="0.2">
      <c r="A25" s="135"/>
      <c r="B25" s="135"/>
      <c r="C25" s="5" t="s">
        <v>7</v>
      </c>
      <c r="D25" s="5" t="s">
        <v>8</v>
      </c>
      <c r="E25" s="135"/>
      <c r="F25" s="139"/>
      <c r="G25" s="138"/>
      <c r="H25" s="135"/>
      <c r="I25" s="135"/>
      <c r="J25" s="5" t="s">
        <v>9</v>
      </c>
      <c r="K25" s="5" t="s">
        <v>21</v>
      </c>
      <c r="L25" s="135"/>
      <c r="M25" s="6"/>
      <c r="N25" s="1"/>
      <c r="O25" s="17"/>
      <c r="Y25" s="1"/>
      <c r="Z25" s="1"/>
      <c r="AA25" s="132"/>
      <c r="AB25" s="1"/>
      <c r="AC25" s="1"/>
      <c r="AD25" s="1"/>
      <c r="AE25" s="132"/>
      <c r="AF25" s="129"/>
      <c r="AG25" s="23"/>
      <c r="AH25" s="23"/>
      <c r="AI25" s="23"/>
    </row>
    <row r="26" spans="1:35" ht="21" x14ac:dyDescent="0.2">
      <c r="A26" s="113"/>
      <c r="B26" s="103" t="s">
        <v>25</v>
      </c>
      <c r="C26" s="103">
        <v>1</v>
      </c>
      <c r="D26" s="15">
        <v>16</v>
      </c>
      <c r="E26" s="103" t="s">
        <v>35</v>
      </c>
      <c r="F26" s="11"/>
      <c r="G26" s="11"/>
      <c r="H26" s="11">
        <v>1</v>
      </c>
      <c r="I26" s="115"/>
      <c r="J26" s="116">
        <v>0</v>
      </c>
      <c r="K26" s="12"/>
      <c r="L26" s="13"/>
      <c r="M26" s="6"/>
      <c r="N26" s="1"/>
      <c r="O26" s="17">
        <v>59501.4</v>
      </c>
      <c r="P26" s="32"/>
      <c r="Q26" s="3">
        <v>37407.96</v>
      </c>
      <c r="R26" s="4">
        <v>4474.04</v>
      </c>
      <c r="S26" s="27">
        <v>41882</v>
      </c>
      <c r="T26" s="4" t="s">
        <v>54</v>
      </c>
      <c r="U26" s="4">
        <v>24</v>
      </c>
      <c r="V26" s="4">
        <v>60</v>
      </c>
      <c r="Y26" s="129"/>
      <c r="Z26" s="1"/>
      <c r="AA26" s="1"/>
      <c r="AB26" s="1"/>
      <c r="AC26" s="1"/>
      <c r="AD26" s="1"/>
      <c r="AE26" s="1"/>
      <c r="AF26" s="129"/>
      <c r="AG26" s="23"/>
      <c r="AH26" s="23"/>
      <c r="AI26" s="23"/>
    </row>
    <row r="27" spans="1:35" x14ac:dyDescent="0.2">
      <c r="A27" s="102">
        <v>4</v>
      </c>
      <c r="B27" s="103" t="s">
        <v>24</v>
      </c>
      <c r="C27" s="103">
        <v>1</v>
      </c>
      <c r="D27" s="91">
        <v>17</v>
      </c>
      <c r="E27" s="103" t="s">
        <v>36</v>
      </c>
      <c r="F27" s="11"/>
      <c r="G27" s="11"/>
      <c r="H27" s="11"/>
      <c r="I27" s="115">
        <v>25857.599999999999</v>
      </c>
      <c r="J27" s="124">
        <v>0.309</v>
      </c>
      <c r="K27" s="12">
        <v>7961.15</v>
      </c>
      <c r="L27" s="13">
        <f>I27+K27</f>
        <v>33818.75</v>
      </c>
      <c r="M27" s="6"/>
      <c r="N27" s="1"/>
      <c r="O27" s="17">
        <v>28468.69</v>
      </c>
      <c r="P27" s="32"/>
      <c r="Q27" s="3">
        <v>17484.12</v>
      </c>
      <c r="R27" s="4">
        <v>2529.56</v>
      </c>
      <c r="S27" s="27">
        <v>20013.68</v>
      </c>
      <c r="T27" s="4" t="s">
        <v>53</v>
      </c>
      <c r="U27" s="4">
        <v>14</v>
      </c>
      <c r="V27" s="4">
        <v>23</v>
      </c>
      <c r="Y27" s="129"/>
      <c r="Z27" s="1"/>
      <c r="AA27" s="1"/>
      <c r="AB27" s="1"/>
      <c r="AC27" s="1"/>
      <c r="AD27" s="1"/>
      <c r="AE27" s="1"/>
      <c r="AF27" s="129"/>
      <c r="AG27" s="23"/>
      <c r="AH27" s="23"/>
      <c r="AI27" s="23"/>
    </row>
    <row r="28" spans="1:35" ht="13.5" thickBot="1" x14ac:dyDescent="0.25">
      <c r="A28" s="102">
        <v>4</v>
      </c>
      <c r="B28" s="103" t="s">
        <v>67</v>
      </c>
      <c r="C28" s="114">
        <v>1</v>
      </c>
      <c r="D28" s="91">
        <v>18</v>
      </c>
      <c r="E28" s="103" t="s">
        <v>37</v>
      </c>
      <c r="F28" s="11"/>
      <c r="G28" s="11"/>
      <c r="H28" s="11"/>
      <c r="I28" s="120">
        <v>23946.92</v>
      </c>
      <c r="J28" s="116">
        <v>0.309</v>
      </c>
      <c r="K28" s="12">
        <v>7365.72</v>
      </c>
      <c r="L28" s="39">
        <v>30346.6152</v>
      </c>
      <c r="M28" s="6"/>
      <c r="N28" s="1"/>
      <c r="O28" s="17">
        <v>30015.55</v>
      </c>
      <c r="P28" s="32"/>
      <c r="Q28" s="3">
        <v>18977.88</v>
      </c>
      <c r="R28" s="4">
        <v>2746.68</v>
      </c>
      <c r="S28" s="27">
        <v>21724.560000000001</v>
      </c>
      <c r="T28" s="4" t="s">
        <v>53</v>
      </c>
      <c r="U28" s="4">
        <v>16</v>
      </c>
      <c r="V28" s="4">
        <v>27</v>
      </c>
      <c r="Y28" s="23"/>
      <c r="AF28" s="23"/>
      <c r="AG28" s="23"/>
      <c r="AH28" s="23"/>
      <c r="AI28" s="23"/>
    </row>
    <row r="29" spans="1:35" ht="13.5" thickBot="1" x14ac:dyDescent="0.25">
      <c r="A29" s="40"/>
      <c r="B29" s="41"/>
      <c r="C29" s="125">
        <v>3</v>
      </c>
      <c r="D29" s="40"/>
      <c r="E29" s="42"/>
      <c r="F29" s="43"/>
      <c r="G29" s="43"/>
      <c r="H29" s="44"/>
      <c r="I29" s="101">
        <f>I27+I28</f>
        <v>49804.52</v>
      </c>
      <c r="J29" s="40"/>
      <c r="K29" s="101">
        <f>K27+K28</f>
        <v>15326.869999999999</v>
      </c>
      <c r="L29" s="101">
        <f>L27+L28</f>
        <v>64165.3652</v>
      </c>
      <c r="M29" s="40"/>
      <c r="N29" s="1"/>
      <c r="O29" s="42"/>
      <c r="Y29" s="23"/>
      <c r="AF29" s="23"/>
      <c r="AG29" s="23"/>
      <c r="AH29" s="23"/>
      <c r="AI29" s="23"/>
    </row>
    <row r="30" spans="1:35" ht="13.5" thickBot="1" x14ac:dyDescent="0.25">
      <c r="A30" s="1"/>
      <c r="B30" s="1"/>
      <c r="C30" s="45"/>
      <c r="D30" s="46"/>
      <c r="E30" s="46"/>
      <c r="F30" s="46"/>
      <c r="G30" s="46"/>
      <c r="H30" s="46"/>
      <c r="I30" s="47"/>
      <c r="J30" s="48" t="s">
        <v>56</v>
      </c>
      <c r="K30" s="47"/>
      <c r="L30" s="47"/>
      <c r="M30" s="1"/>
      <c r="N30" s="1"/>
      <c r="O30" s="1"/>
      <c r="P30" s="1"/>
      <c r="Y30" s="23"/>
      <c r="AF30" s="23"/>
      <c r="AG30" s="23"/>
      <c r="AH30" s="23"/>
      <c r="AI30" s="23"/>
    </row>
    <row r="31" spans="1:35" ht="33" customHeight="1" thickBot="1" x14ac:dyDescent="0.25">
      <c r="A31" s="1"/>
      <c r="B31" s="1"/>
      <c r="C31" s="45"/>
      <c r="D31" s="46"/>
      <c r="E31" s="94" t="s">
        <v>68</v>
      </c>
      <c r="F31" s="95"/>
      <c r="G31" s="95"/>
      <c r="H31" s="95"/>
      <c r="I31" s="96">
        <f>SUM(I5:I19)+SUM(I27:I28)</f>
        <v>487273.08400000003</v>
      </c>
      <c r="J31" s="96"/>
      <c r="K31" s="96">
        <f>SUM(K5:K19)+SUM(K27:K28)</f>
        <v>147928.59</v>
      </c>
      <c r="L31" s="97">
        <f>I31+K31</f>
        <v>635201.674</v>
      </c>
      <c r="M31" s="1"/>
      <c r="N31" s="1"/>
      <c r="O31" s="53"/>
      <c r="P31" s="19"/>
      <c r="Y31" s="23"/>
      <c r="AF31" s="23"/>
      <c r="AG31" s="23"/>
      <c r="AH31" s="23"/>
      <c r="AI31" s="23"/>
    </row>
    <row r="32" spans="1:35" ht="0.75" hidden="1" customHeight="1" thickBot="1" x14ac:dyDescent="0.25">
      <c r="A32" s="1"/>
      <c r="B32" s="1"/>
      <c r="C32" s="45"/>
      <c r="D32" s="46"/>
      <c r="E32" s="49" t="s">
        <v>57</v>
      </c>
      <c r="F32" s="50"/>
      <c r="G32" s="50"/>
      <c r="H32" s="50"/>
      <c r="I32" s="51" t="e">
        <v>#REF!</v>
      </c>
      <c r="J32" s="54" t="e">
        <v>#REF!</v>
      </c>
      <c r="K32" s="52" t="e">
        <v>#REF!</v>
      </c>
      <c r="L32" s="55" t="e">
        <v>#REF!</v>
      </c>
      <c r="M32" s="1"/>
      <c r="N32" s="1"/>
      <c r="O32" s="1"/>
      <c r="P32" s="19"/>
      <c r="Y32" s="23"/>
      <c r="AF32" s="23"/>
      <c r="AG32" s="23"/>
      <c r="AH32" s="23"/>
      <c r="AI32" s="23"/>
    </row>
    <row r="33" spans="1:35" s="63" customFormat="1" ht="33.75" hidden="1" customHeight="1" thickBot="1" x14ac:dyDescent="0.25">
      <c r="A33" s="46"/>
      <c r="B33" s="46"/>
      <c r="C33" s="45"/>
      <c r="D33" s="46"/>
      <c r="E33" s="56" t="s">
        <v>59</v>
      </c>
      <c r="F33" s="57"/>
      <c r="G33" s="57"/>
      <c r="H33" s="57"/>
      <c r="I33" s="58">
        <v>-31194.32</v>
      </c>
      <c r="J33" s="59">
        <v>-7.1970068855668395E-2</v>
      </c>
      <c r="K33" s="60"/>
      <c r="L33" s="61"/>
      <c r="M33" s="46"/>
      <c r="N33" s="46"/>
      <c r="O33" s="46"/>
      <c r="P33" s="62"/>
      <c r="R33" s="64"/>
      <c r="T33" s="64"/>
      <c r="U33" s="64"/>
      <c r="V33" s="64"/>
      <c r="Y33" s="23"/>
      <c r="Z33" s="3"/>
      <c r="AA33" s="3"/>
      <c r="AB33" s="3"/>
      <c r="AC33" s="3"/>
      <c r="AD33" s="3"/>
      <c r="AE33" s="3"/>
      <c r="AF33" s="84"/>
      <c r="AG33" s="84"/>
      <c r="AH33" s="84"/>
      <c r="AI33" s="84"/>
    </row>
    <row r="34" spans="1:35" s="63" customFormat="1" ht="33.75" hidden="1" customHeight="1" thickBot="1" x14ac:dyDescent="0.25">
      <c r="A34" s="46"/>
      <c r="B34" s="46"/>
      <c r="C34" s="45"/>
      <c r="D34" s="46"/>
      <c r="E34" s="65" t="s">
        <v>58</v>
      </c>
      <c r="F34" s="66"/>
      <c r="G34" s="66"/>
      <c r="H34" s="66"/>
      <c r="I34" s="67">
        <v>-31194.32</v>
      </c>
      <c r="J34" s="68" t="e">
        <v>#REF!</v>
      </c>
      <c r="K34" s="69"/>
      <c r="L34" s="70"/>
      <c r="M34" s="46"/>
      <c r="N34" s="46"/>
      <c r="O34" s="46"/>
      <c r="P34" s="62"/>
      <c r="R34" s="64"/>
      <c r="T34" s="64"/>
      <c r="U34" s="64"/>
      <c r="V34" s="64"/>
      <c r="Y34" s="23"/>
      <c r="Z34" s="3"/>
      <c r="AA34" s="3"/>
      <c r="AB34" s="3"/>
      <c r="AC34" s="3"/>
      <c r="AD34" s="3"/>
      <c r="AE34" s="3"/>
      <c r="AF34" s="84"/>
      <c r="AG34" s="84"/>
      <c r="AH34" s="84"/>
      <c r="AI34" s="84"/>
    </row>
    <row r="35" spans="1:35" x14ac:dyDescent="0.2">
      <c r="A35" s="1"/>
      <c r="B35" s="1"/>
      <c r="C35" s="45"/>
      <c r="D35" s="46"/>
      <c r="E35" s="46"/>
      <c r="F35" s="46"/>
      <c r="G35" s="46"/>
      <c r="H35" s="46"/>
      <c r="I35" s="47"/>
      <c r="J35" s="46"/>
      <c r="K35" s="47"/>
      <c r="L35" s="47"/>
      <c r="M35" s="1"/>
      <c r="N35" s="1"/>
      <c r="O35" s="1"/>
      <c r="P35" s="1"/>
      <c r="Y35" s="23"/>
      <c r="AF35" s="23"/>
      <c r="AG35" s="23"/>
      <c r="AH35" s="23"/>
      <c r="AI35" s="23"/>
    </row>
    <row r="36" spans="1:35" ht="18.95" customHeight="1" x14ac:dyDescent="0.2">
      <c r="A36" s="150" t="s">
        <v>39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2"/>
      <c r="M36" s="1"/>
      <c r="N36" s="1"/>
      <c r="O36" s="1"/>
      <c r="P36" s="1"/>
      <c r="Y36" s="23"/>
    </row>
    <row r="37" spans="1:35" x14ac:dyDescent="0.2">
      <c r="A37" s="1"/>
      <c r="B37" s="1"/>
      <c r="C37" s="1"/>
      <c r="D37" s="1"/>
      <c r="E37" s="1"/>
      <c r="F37" s="1"/>
      <c r="G37" s="1"/>
      <c r="H37" s="1"/>
      <c r="I37" s="145" t="s">
        <v>38</v>
      </c>
      <c r="J37" s="145"/>
      <c r="K37" s="145"/>
      <c r="L37" s="98">
        <v>0</v>
      </c>
      <c r="M37" s="71"/>
      <c r="N37" s="1"/>
      <c r="O37" s="72">
        <v>562695.51</v>
      </c>
      <c r="P37" s="1"/>
      <c r="Y37" s="23"/>
    </row>
    <row r="38" spans="1:35" x14ac:dyDescent="0.2">
      <c r="A38" s="1"/>
      <c r="B38" s="1"/>
      <c r="C38" s="1"/>
      <c r="D38" s="1"/>
      <c r="E38" s="1"/>
      <c r="F38" s="1"/>
      <c r="G38" s="1"/>
      <c r="H38" s="1"/>
      <c r="I38" s="146" t="s">
        <v>42</v>
      </c>
      <c r="J38" s="146"/>
      <c r="K38" s="146"/>
      <c r="L38" s="99">
        <v>3278.17</v>
      </c>
      <c r="M38" s="31"/>
      <c r="N38" s="1"/>
      <c r="O38" s="73"/>
      <c r="Y38" s="23"/>
    </row>
    <row r="39" spans="1:35" x14ac:dyDescent="0.2">
      <c r="A39" s="1"/>
      <c r="B39" s="1"/>
      <c r="C39" s="1"/>
      <c r="D39" s="1"/>
      <c r="E39" s="1"/>
      <c r="F39" s="1"/>
      <c r="G39" s="1"/>
      <c r="H39" s="1"/>
      <c r="I39" s="146" t="s">
        <v>43</v>
      </c>
      <c r="J39" s="146"/>
      <c r="K39" s="146"/>
      <c r="L39" s="99">
        <v>5948.88</v>
      </c>
      <c r="M39" s="31"/>
      <c r="N39" s="1"/>
      <c r="O39" s="73"/>
      <c r="Y39" s="23"/>
      <c r="AA39" s="23"/>
    </row>
    <row r="40" spans="1:35" x14ac:dyDescent="0.2">
      <c r="A40" s="1"/>
      <c r="B40" s="1"/>
      <c r="C40" s="1"/>
      <c r="D40" s="1"/>
      <c r="E40" s="1"/>
      <c r="F40" s="1"/>
      <c r="G40" s="1"/>
      <c r="H40" s="1"/>
      <c r="I40" s="146" t="s">
        <v>44</v>
      </c>
      <c r="J40" s="146"/>
      <c r="K40" s="146"/>
      <c r="L40" s="100">
        <v>33850</v>
      </c>
      <c r="M40" s="31"/>
      <c r="N40" s="1"/>
      <c r="O40" s="73"/>
      <c r="Y40" s="23"/>
      <c r="AB40" s="23"/>
    </row>
    <row r="41" spans="1:35" ht="13.5" thickBot="1" x14ac:dyDescent="0.25">
      <c r="A41" s="1"/>
      <c r="B41" s="1"/>
      <c r="C41" s="1"/>
      <c r="D41" s="1"/>
      <c r="E41" s="1"/>
      <c r="F41" s="1"/>
      <c r="G41" s="1"/>
      <c r="H41" s="1"/>
      <c r="I41" s="146" t="s">
        <v>60</v>
      </c>
      <c r="J41" s="146"/>
      <c r="K41" s="146"/>
      <c r="L41" s="100"/>
      <c r="M41" s="31"/>
      <c r="N41" s="1"/>
      <c r="O41" s="73"/>
      <c r="Y41" s="23"/>
    </row>
    <row r="42" spans="1:35" ht="13.5" thickBot="1" x14ac:dyDescent="0.25">
      <c r="A42" s="1"/>
      <c r="B42" s="1"/>
      <c r="C42" s="1"/>
      <c r="D42" s="1"/>
      <c r="E42" s="1"/>
      <c r="F42" s="1"/>
      <c r="G42" s="1"/>
      <c r="H42" s="1"/>
      <c r="I42" s="74"/>
      <c r="J42" s="144" t="s">
        <v>45</v>
      </c>
      <c r="K42" s="144"/>
      <c r="L42" s="101">
        <f>SUM(L37:L41)</f>
        <v>43077.05</v>
      </c>
      <c r="M42" s="31"/>
      <c r="N42" s="1"/>
      <c r="O42" s="73"/>
    </row>
    <row r="43" spans="1:35" x14ac:dyDescent="0.2">
      <c r="A43" s="1"/>
      <c r="B43" s="1"/>
      <c r="C43" s="1"/>
      <c r="D43" s="1"/>
      <c r="E43" s="1"/>
      <c r="F43" s="1"/>
      <c r="G43" s="1"/>
      <c r="H43" s="1"/>
      <c r="I43" s="74"/>
      <c r="J43" s="75"/>
      <c r="K43" s="47"/>
      <c r="L43" s="76"/>
      <c r="M43" s="31"/>
      <c r="N43" s="1"/>
      <c r="O43" s="77"/>
      <c r="P43" s="1"/>
    </row>
    <row r="44" spans="1:35" ht="13.5" thickBot="1" x14ac:dyDescent="0.25">
      <c r="A44" s="1"/>
      <c r="B44" s="1"/>
      <c r="C44" s="1"/>
      <c r="D44" s="1"/>
      <c r="E44" s="1"/>
      <c r="F44" s="1"/>
      <c r="G44" s="1"/>
      <c r="H44" s="1"/>
      <c r="I44" s="74"/>
      <c r="J44" s="75"/>
      <c r="K44" s="47"/>
      <c r="L44" s="47"/>
      <c r="M44" s="31"/>
      <c r="N44" s="1"/>
      <c r="O44" s="77"/>
      <c r="P44" s="1"/>
      <c r="Z44" s="23"/>
    </row>
    <row r="45" spans="1:35" s="81" customFormat="1" ht="22.7" customHeight="1" thickBot="1" x14ac:dyDescent="0.25">
      <c r="A45" s="78"/>
      <c r="B45" s="78"/>
      <c r="C45" s="78"/>
      <c r="D45" s="78"/>
      <c r="E45" s="78"/>
      <c r="F45" s="78"/>
      <c r="G45" s="78"/>
      <c r="H45" s="78"/>
      <c r="I45" s="142" t="s">
        <v>71</v>
      </c>
      <c r="J45" s="143"/>
      <c r="K45" s="143"/>
      <c r="L45" s="97">
        <f>L42+L31</f>
        <v>678278.72400000005</v>
      </c>
      <c r="M45" s="79"/>
      <c r="N45" s="78"/>
      <c r="O45" s="80"/>
      <c r="R45" s="82"/>
      <c r="T45" s="82"/>
      <c r="U45" s="82"/>
      <c r="V45" s="82"/>
      <c r="Y45" s="83"/>
    </row>
    <row r="46" spans="1:35" x14ac:dyDescent="0.2">
      <c r="Y46" s="23"/>
    </row>
    <row r="48" spans="1:35" x14ac:dyDescent="0.2">
      <c r="A48" s="3" t="s">
        <v>72</v>
      </c>
      <c r="L48" s="23"/>
    </row>
    <row r="49" spans="12:12" x14ac:dyDescent="0.2">
      <c r="L49" s="23"/>
    </row>
    <row r="51" spans="12:12" x14ac:dyDescent="0.2">
      <c r="L51" s="23"/>
    </row>
  </sheetData>
  <mergeCells count="41">
    <mergeCell ref="A36:L36"/>
    <mergeCell ref="A20:B20"/>
    <mergeCell ref="L24:L25"/>
    <mergeCell ref="A23:M23"/>
    <mergeCell ref="A24:A25"/>
    <mergeCell ref="B24:B25"/>
    <mergeCell ref="C24:D24"/>
    <mergeCell ref="E24:E25"/>
    <mergeCell ref="J24:K24"/>
    <mergeCell ref="F24:F25"/>
    <mergeCell ref="G24:G25"/>
    <mergeCell ref="H24:H25"/>
    <mergeCell ref="A5:A6"/>
    <mergeCell ref="B8:B14"/>
    <mergeCell ref="B15:B17"/>
    <mergeCell ref="A15:A17"/>
    <mergeCell ref="B5:B6"/>
    <mergeCell ref="A8:A14"/>
    <mergeCell ref="I45:K45"/>
    <mergeCell ref="J42:K42"/>
    <mergeCell ref="I37:K37"/>
    <mergeCell ref="I38:K38"/>
    <mergeCell ref="I39:K39"/>
    <mergeCell ref="I41:K41"/>
    <mergeCell ref="I40:K40"/>
    <mergeCell ref="C15:C17"/>
    <mergeCell ref="C8:C14"/>
    <mergeCell ref="C5:C6"/>
    <mergeCell ref="I24:I25"/>
    <mergeCell ref="C3:D3"/>
    <mergeCell ref="A1:M1"/>
    <mergeCell ref="L3:L4"/>
    <mergeCell ref="A2:M2"/>
    <mergeCell ref="G3:G4"/>
    <mergeCell ref="H3:H4"/>
    <mergeCell ref="A3:A4"/>
    <mergeCell ref="B3:B4"/>
    <mergeCell ref="I3:I4"/>
    <mergeCell ref="F3:F4"/>
    <mergeCell ref="E3:E4"/>
    <mergeCell ref="J3:K3"/>
  </mergeCells>
  <phoneticPr fontId="2" type="noConversion"/>
  <printOptions horizontalCentered="1" verticalCentered="1"/>
  <pageMargins left="0.39" right="0.51" top="0.4" bottom="0.8" header="0.15748031496062992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TEA 2019</vt:lpstr>
      <vt:lpstr>'PLANTILLA TEA 2019'!Área_de_impresión</vt:lpstr>
    </vt:vector>
  </TitlesOfParts>
  <Company>Cabildo Insular de Tenerife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AlfonsoP</dc:creator>
  <cp:lastModifiedBy>Usuario</cp:lastModifiedBy>
  <cp:lastPrinted>2017-11-09T18:38:58Z</cp:lastPrinted>
  <dcterms:created xsi:type="dcterms:W3CDTF">2007-10-19T09:02:35Z</dcterms:created>
  <dcterms:modified xsi:type="dcterms:W3CDTF">2020-10-26T12:55:13Z</dcterms:modified>
</cp:coreProperties>
</file>